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510" windowHeight="5190" activeTab="0"/>
  </bookViews>
  <sheets>
    <sheet name="Stand 31.12.2002" sheetId="1" r:id="rId1"/>
  </sheets>
  <definedNames>
    <definedName name="_31.12.93">'Stand 31.12.2002'!$H$3</definedName>
    <definedName name="datum">'Stand 31.12.2002'!$H$3</definedName>
    <definedName name="_xlnm.Print_Area" localSheetId="0">'Stand 31.12.2002'!$A$1:$N$40</definedName>
  </definedNames>
  <calcPr fullCalcOnLoad="1"/>
</workbook>
</file>

<file path=xl/sharedStrings.xml><?xml version="1.0" encoding="utf-8"?>
<sst xmlns="http://schemas.openxmlformats.org/spreadsheetml/2006/main" count="117" uniqueCount="77">
  <si>
    <t>Landkreis Göttingen</t>
  </si>
  <si>
    <t xml:space="preserve">   </t>
  </si>
  <si>
    <t xml:space="preserve">  Bevölkerungsvorgänge</t>
  </si>
  <si>
    <t>Der Landrat</t>
  </si>
  <si>
    <t>in den Gemeinden und Städten des Landkreises Göttingen</t>
  </si>
  <si>
    <t xml:space="preserve">     10 / 12 36 03</t>
  </si>
  <si>
    <t xml:space="preserve"> </t>
  </si>
  <si>
    <t>vom</t>
  </si>
  <si>
    <t xml:space="preserve">01.01. - </t>
  </si>
  <si>
    <t>Nicht Drucken</t>
  </si>
  <si>
    <t>Differenz</t>
  </si>
  <si>
    <t>Bezeichnung</t>
  </si>
  <si>
    <t xml:space="preserve">  Hauptwohn-</t>
  </si>
  <si>
    <t xml:space="preserve">  Lebend-</t>
  </si>
  <si>
    <t xml:space="preserve">  Sterbe-</t>
  </si>
  <si>
    <t xml:space="preserve">  Geburten-/</t>
  </si>
  <si>
    <t xml:space="preserve">   Zuzüge</t>
  </si>
  <si>
    <t>Fortzüge</t>
  </si>
  <si>
    <t>Wanderungs-</t>
  </si>
  <si>
    <t xml:space="preserve">  Bevölkerungszu-/ab-</t>
  </si>
  <si>
    <t xml:space="preserve">   Fläche</t>
  </si>
  <si>
    <t>Bevölkerungs-</t>
  </si>
  <si>
    <t>Bev.letzter Stand</t>
  </si>
  <si>
    <t xml:space="preserve">  bevölkerung</t>
  </si>
  <si>
    <t xml:space="preserve">  geburten</t>
  </si>
  <si>
    <t xml:space="preserve">    fälle</t>
  </si>
  <si>
    <t xml:space="preserve"> Sterbeüber-</t>
  </si>
  <si>
    <t xml:space="preserve">    insges.</t>
  </si>
  <si>
    <t xml:space="preserve">  insges.</t>
  </si>
  <si>
    <t xml:space="preserve">   Gewinn/</t>
  </si>
  <si>
    <t xml:space="preserve">            nahme</t>
  </si>
  <si>
    <t xml:space="preserve">       in</t>
  </si>
  <si>
    <t xml:space="preserve">       dichte</t>
  </si>
  <si>
    <t>zum vorherigen Stand</t>
  </si>
  <si>
    <t xml:space="preserve">     schuß</t>
  </si>
  <si>
    <t xml:space="preserve">   Verlust</t>
  </si>
  <si>
    <t xml:space="preserve">  Anzahl</t>
  </si>
  <si>
    <t xml:space="preserve">  Prozent</t>
  </si>
  <si>
    <t xml:space="preserve">    qkm</t>
  </si>
  <si>
    <t xml:space="preserve"> (Sp-L ./. C)</t>
  </si>
  <si>
    <t>STÄDTE</t>
  </si>
  <si>
    <t>Duderstadt</t>
  </si>
  <si>
    <t>Göttingen</t>
  </si>
  <si>
    <t>Hann.Münden</t>
  </si>
  <si>
    <t>FLECKEN</t>
  </si>
  <si>
    <t>Adelebsen</t>
  </si>
  <si>
    <t>Bovenden</t>
  </si>
  <si>
    <t>GEMEINDEN</t>
  </si>
  <si>
    <t>Friedland</t>
  </si>
  <si>
    <t>Gleichen</t>
  </si>
  <si>
    <t>Rosdorf</t>
  </si>
  <si>
    <t>Staufenberg</t>
  </si>
  <si>
    <t>SAMTGEMEINDE</t>
  </si>
  <si>
    <t>Dransfeld</t>
  </si>
  <si>
    <t>davon in Mitgliedsgemeinden</t>
  </si>
  <si>
    <t>Bühren</t>
  </si>
  <si>
    <t>Dransfeld(Stadt)</t>
  </si>
  <si>
    <t>Jühnde</t>
  </si>
  <si>
    <t>Niemetal</t>
  </si>
  <si>
    <t>Scheden</t>
  </si>
  <si>
    <t>Gieboldehausen</t>
  </si>
  <si>
    <t>Bilshausen</t>
  </si>
  <si>
    <t>Bodensee</t>
  </si>
  <si>
    <t>Krebeck</t>
  </si>
  <si>
    <t>Obernfeld</t>
  </si>
  <si>
    <t>Rhumspringe</t>
  </si>
  <si>
    <t>Rollshausen</t>
  </si>
  <si>
    <t>Rüdershausen</t>
  </si>
  <si>
    <t>Wollbrandshausen</t>
  </si>
  <si>
    <t>Wollershausen</t>
  </si>
  <si>
    <t>Radolfshausen</t>
  </si>
  <si>
    <t>Ebergötzen</t>
  </si>
  <si>
    <t>Landolfshausen</t>
  </si>
  <si>
    <t>Seeburg</t>
  </si>
  <si>
    <t>Seulingen</t>
  </si>
  <si>
    <t>Waake</t>
  </si>
  <si>
    <t>Landkreis Göttingen insgesamt: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</si>
</sst>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#,##0.0;[Red]\-#,##0.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"/>
      <family val="0"/>
    </font>
    <font>
      <sz val="6"/>
      <name val="Helv"/>
      <family val="0"/>
    </font>
    <font>
      <b/>
      <sz val="8"/>
      <name val="Helvetica"/>
      <family val="0"/>
    </font>
    <font>
      <b/>
      <sz val="8"/>
      <name val="Helvetica-Narrow"/>
      <family val="0"/>
    </font>
    <font>
      <sz val="8"/>
      <name val="Helvetica-Narrow"/>
      <family val="0"/>
    </font>
    <font>
      <b/>
      <sz val="8"/>
      <name val="Helv"/>
      <family val="0"/>
    </font>
    <font>
      <sz val="7"/>
      <name val="Helv"/>
      <family val="0"/>
    </font>
    <font>
      <sz val="9"/>
      <name val="Helvetica-Narrow"/>
      <family val="2"/>
    </font>
    <font>
      <b/>
      <sz val="12"/>
      <name val="Helvetica-Narrow"/>
      <family val="2"/>
    </font>
    <font>
      <sz val="8.5"/>
      <name val="MS Sans Serif"/>
      <family val="2"/>
    </font>
    <font>
      <b/>
      <sz val="8.5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 applyProtection="1">
      <alignment/>
      <protection locked="0"/>
    </xf>
    <xf numFmtId="3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3" fontId="0" fillId="0" borderId="2" xfId="0" applyNumberForma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14" fontId="10" fillId="0" borderId="6" xfId="0" applyNumberFormat="1" applyFont="1" applyBorder="1" applyAlignment="1">
      <alignment horizontal="centerContinuous"/>
    </xf>
    <xf numFmtId="0" fontId="10" fillId="0" borderId="6" xfId="0" applyFont="1" applyBorder="1" applyAlignment="1">
      <alignment/>
    </xf>
    <xf numFmtId="0" fontId="8" fillId="0" borderId="6" xfId="0" applyFont="1" applyBorder="1" applyAlignment="1" applyProtection="1">
      <alignment/>
      <protection locked="0"/>
    </xf>
    <xf numFmtId="0" fontId="9" fillId="0" borderId="7" xfId="0" applyFont="1" applyBorder="1" applyAlignment="1">
      <alignment/>
    </xf>
    <xf numFmtId="2" fontId="4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4" fillId="0" borderId="9" xfId="0" applyFont="1" applyBorder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13" fillId="0" borderId="13" xfId="0" applyNumberFormat="1" applyFont="1" applyBorder="1" applyAlignment="1">
      <alignment/>
    </xf>
    <xf numFmtId="173" fontId="4" fillId="0" borderId="2" xfId="15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2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2" borderId="15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2" borderId="15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9" fillId="2" borderId="17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7" xfId="0" applyFont="1" applyFill="1" applyBorder="1" applyAlignment="1" applyProtection="1">
      <alignment/>
      <protection/>
    </xf>
    <xf numFmtId="2" fontId="4" fillId="2" borderId="2" xfId="0" applyNumberFormat="1" applyFont="1" applyFill="1" applyBorder="1" applyAlignment="1">
      <alignment/>
    </xf>
    <xf numFmtId="173" fontId="4" fillId="2" borderId="2" xfId="15" applyNumberFormat="1" applyFont="1" applyFill="1" applyBorder="1" applyAlignment="1">
      <alignment/>
    </xf>
    <xf numFmtId="2" fontId="4" fillId="2" borderId="17" xfId="0" applyNumberFormat="1" applyFont="1" applyFill="1" applyBorder="1" applyAlignment="1">
      <alignment/>
    </xf>
    <xf numFmtId="2" fontId="4" fillId="2" borderId="17" xfId="0" applyNumberFormat="1" applyFont="1" applyFill="1" applyBorder="1" applyAlignment="1" applyProtection="1">
      <alignment/>
      <protection/>
    </xf>
    <xf numFmtId="3" fontId="0" fillId="2" borderId="2" xfId="0" applyNumberFormat="1" applyFill="1" applyBorder="1" applyAlignment="1" applyProtection="1">
      <alignment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0" fontId="0" fillId="2" borderId="18" xfId="0" applyFill="1" applyBorder="1" applyAlignment="1">
      <alignment/>
    </xf>
    <xf numFmtId="173" fontId="4" fillId="0" borderId="2" xfId="15" applyNumberFormat="1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2" fontId="4" fillId="0" borderId="9" xfId="0" applyNumberFormat="1" applyFont="1" applyFill="1" applyBorder="1" applyAlignment="1">
      <alignment/>
    </xf>
    <xf numFmtId="173" fontId="4" fillId="0" borderId="9" xfId="15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3" fontId="14" fillId="0" borderId="8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2" fontId="9" fillId="0" borderId="7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7E7E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" name="Line 26"/>
        <xdr:cNvSpPr>
          <a:spLocks/>
        </xdr:cNvSpPr>
      </xdr:nvSpPr>
      <xdr:spPr>
        <a:xfrm>
          <a:off x="6096000" y="933450"/>
          <a:ext cx="110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33</xdr:row>
      <xdr:rowOff>0</xdr:rowOff>
    </xdr:to>
    <xdr:sp>
      <xdr:nvSpPr>
        <xdr:cNvPr id="2" name="Line 27"/>
        <xdr:cNvSpPr>
          <a:spLocks/>
        </xdr:cNvSpPr>
      </xdr:nvSpPr>
      <xdr:spPr>
        <a:xfrm>
          <a:off x="1181100" y="3362325"/>
          <a:ext cx="0" cy="1428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1</xdr:col>
      <xdr:colOff>752475</xdr:colOff>
      <xdr:row>34</xdr:row>
      <xdr:rowOff>0</xdr:rowOff>
    </xdr:to>
    <xdr:sp>
      <xdr:nvSpPr>
        <xdr:cNvPr id="3" name="Line 30"/>
        <xdr:cNvSpPr>
          <a:spLocks/>
        </xdr:cNvSpPr>
      </xdr:nvSpPr>
      <xdr:spPr>
        <a:xfrm>
          <a:off x="19050" y="4933950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1</xdr:col>
      <xdr:colOff>0</xdr:colOff>
      <xdr:row>39</xdr:row>
      <xdr:rowOff>0</xdr:rowOff>
    </xdr:to>
    <xdr:sp>
      <xdr:nvSpPr>
        <xdr:cNvPr id="4" name="Line 31"/>
        <xdr:cNvSpPr>
          <a:spLocks/>
        </xdr:cNvSpPr>
      </xdr:nvSpPr>
      <xdr:spPr>
        <a:xfrm>
          <a:off x="1181100" y="4943475"/>
          <a:ext cx="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workbookViewId="0" topLeftCell="B1">
      <selection activeCell="B8" sqref="B8"/>
    </sheetView>
  </sheetViews>
  <sheetFormatPr defaultColWidth="11.421875" defaultRowHeight="12.75"/>
  <cols>
    <col min="1" max="1" width="17.7109375" style="0" customWidth="1"/>
    <col min="2" max="2" width="16.28125" style="0" customWidth="1"/>
    <col min="3" max="3" width="12.28125" style="0" customWidth="1"/>
    <col min="4" max="4" width="7.421875" style="0" customWidth="1"/>
    <col min="5" max="5" width="6.57421875" style="0" customWidth="1"/>
    <col min="6" max="6" width="7.7109375" style="0" customWidth="1"/>
    <col min="7" max="7" width="7.8515625" style="0" customWidth="1"/>
    <col min="8" max="8" width="7.57421875" style="0" customWidth="1"/>
    <col min="9" max="9" width="8.00390625" style="0" customWidth="1"/>
    <col min="10" max="10" width="8.421875" style="0" customWidth="1"/>
    <col min="11" max="11" width="8.140625" style="0" customWidth="1"/>
    <col min="12" max="12" width="11.28125" style="0" customWidth="1"/>
    <col min="13" max="13" width="8.28125" style="0" customWidth="1"/>
    <col min="14" max="14" width="11.57421875" style="0" customWidth="1"/>
    <col min="15" max="15" width="9.00390625" style="0" customWidth="1"/>
    <col min="17" max="17" width="7.421875" style="0" customWidth="1"/>
  </cols>
  <sheetData>
    <row r="1" spans="1:9" ht="15" customHeight="1">
      <c r="A1" s="1" t="s">
        <v>0</v>
      </c>
      <c r="B1" t="s">
        <v>1</v>
      </c>
      <c r="F1" s="6" t="s">
        <v>2</v>
      </c>
      <c r="G1" s="6"/>
      <c r="H1" s="6"/>
      <c r="I1" s="6"/>
    </row>
    <row r="2" spans="1:10" ht="13.5" customHeight="1">
      <c r="A2" s="2" t="s">
        <v>3</v>
      </c>
      <c r="B2" s="2"/>
      <c r="C2" s="2"/>
      <c r="E2" s="5" t="s">
        <v>4</v>
      </c>
      <c r="F2" s="5"/>
      <c r="G2" s="5"/>
      <c r="H2" s="5"/>
      <c r="I2" s="5"/>
      <c r="J2" s="5"/>
    </row>
    <row r="3" spans="1:16" ht="11.25" customHeight="1" thickBot="1">
      <c r="A3" s="2" t="s">
        <v>5</v>
      </c>
      <c r="D3" t="s">
        <v>6</v>
      </c>
      <c r="F3" s="7" t="s">
        <v>7</v>
      </c>
      <c r="G3" s="7" t="s">
        <v>8</v>
      </c>
      <c r="H3" s="8">
        <v>37621</v>
      </c>
      <c r="I3" s="3"/>
      <c r="J3" s="3"/>
      <c r="K3" s="3"/>
      <c r="P3" t="s">
        <v>9</v>
      </c>
    </row>
    <row r="4" spans="1:17" s="20" customFormat="1" ht="11.25" customHeight="1" thickBot="1">
      <c r="A4" s="20" t="s">
        <v>6</v>
      </c>
      <c r="B4" s="20" t="s">
        <v>6</v>
      </c>
      <c r="D4" s="20" t="s">
        <v>6</v>
      </c>
      <c r="E4" s="20" t="s">
        <v>6</v>
      </c>
      <c r="F4" s="20" t="s">
        <v>6</v>
      </c>
      <c r="G4" s="20" t="s">
        <v>6</v>
      </c>
      <c r="H4" s="20" t="s">
        <v>6</v>
      </c>
      <c r="I4" s="20" t="s">
        <v>6</v>
      </c>
      <c r="J4" s="20" t="s">
        <v>6</v>
      </c>
      <c r="K4" s="20" t="s">
        <v>6</v>
      </c>
      <c r="M4" s="20" t="s">
        <v>6</v>
      </c>
      <c r="N4" s="20" t="s">
        <v>6</v>
      </c>
      <c r="P4" s="21" t="s">
        <v>10</v>
      </c>
      <c r="Q4" s="22"/>
    </row>
    <row r="5" spans="1:17" ht="11.25" customHeight="1">
      <c r="A5" s="38" t="s">
        <v>11</v>
      </c>
      <c r="B5" s="30"/>
      <c r="C5" s="31" t="s">
        <v>12</v>
      </c>
      <c r="D5" s="31" t="s">
        <v>13</v>
      </c>
      <c r="E5" s="31" t="s">
        <v>14</v>
      </c>
      <c r="F5" s="31" t="s">
        <v>15</v>
      </c>
      <c r="G5" s="31" t="s">
        <v>16</v>
      </c>
      <c r="H5" s="31" t="s">
        <v>17</v>
      </c>
      <c r="I5" s="31" t="s">
        <v>18</v>
      </c>
      <c r="J5" s="31" t="s">
        <v>19</v>
      </c>
      <c r="K5" s="31"/>
      <c r="L5" s="31" t="s">
        <v>12</v>
      </c>
      <c r="M5" s="31" t="s">
        <v>20</v>
      </c>
      <c r="N5" s="31" t="s">
        <v>21</v>
      </c>
      <c r="O5" s="14"/>
      <c r="P5" s="15" t="s">
        <v>22</v>
      </c>
      <c r="Q5" s="9"/>
    </row>
    <row r="6" spans="1:17" ht="11.25" customHeight="1">
      <c r="A6" s="13"/>
      <c r="B6" s="13"/>
      <c r="C6" s="14" t="s">
        <v>23</v>
      </c>
      <c r="D6" s="14" t="s">
        <v>24</v>
      </c>
      <c r="E6" s="14" t="s">
        <v>25</v>
      </c>
      <c r="F6" s="14" t="s">
        <v>26</v>
      </c>
      <c r="G6" s="14" t="s">
        <v>27</v>
      </c>
      <c r="H6" s="14" t="s">
        <v>28</v>
      </c>
      <c r="I6" s="14" t="s">
        <v>29</v>
      </c>
      <c r="J6" s="14" t="s">
        <v>30</v>
      </c>
      <c r="K6" s="14"/>
      <c r="L6" s="14" t="s">
        <v>23</v>
      </c>
      <c r="M6" s="14" t="s">
        <v>31</v>
      </c>
      <c r="N6" s="14" t="s">
        <v>32</v>
      </c>
      <c r="O6" s="14"/>
      <c r="P6" s="16" t="s">
        <v>33</v>
      </c>
      <c r="Q6" s="9"/>
    </row>
    <row r="7" spans="1:16" s="20" customFormat="1" ht="11.25" customHeight="1" thickBot="1">
      <c r="A7" s="23"/>
      <c r="B7" s="23"/>
      <c r="C7" s="24">
        <v>37256</v>
      </c>
      <c r="D7" s="25" t="s">
        <v>6</v>
      </c>
      <c r="E7" s="25"/>
      <c r="F7" s="25" t="s">
        <v>34</v>
      </c>
      <c r="G7" s="25"/>
      <c r="H7" s="25"/>
      <c r="I7" s="25" t="s">
        <v>35</v>
      </c>
      <c r="J7" s="25" t="s">
        <v>36</v>
      </c>
      <c r="K7" s="25" t="s">
        <v>37</v>
      </c>
      <c r="L7" s="24">
        <v>37621</v>
      </c>
      <c r="M7" s="25" t="s">
        <v>38</v>
      </c>
      <c r="N7" s="25" t="s">
        <v>6</v>
      </c>
      <c r="O7" s="25"/>
      <c r="P7" s="26" t="s">
        <v>39</v>
      </c>
    </row>
    <row r="8" spans="1:17" ht="11.25" customHeight="1">
      <c r="A8" s="37" t="s">
        <v>40</v>
      </c>
      <c r="B8" s="13" t="s">
        <v>41</v>
      </c>
      <c r="C8" s="42">
        <v>23056</v>
      </c>
      <c r="D8" s="13">
        <v>211</v>
      </c>
      <c r="E8" s="13">
        <v>241</v>
      </c>
      <c r="F8" s="13">
        <f>D8-E8</f>
        <v>-30</v>
      </c>
      <c r="G8" s="13">
        <v>820</v>
      </c>
      <c r="H8" s="13">
        <v>870</v>
      </c>
      <c r="I8" s="13">
        <f>G8-H8</f>
        <v>-50</v>
      </c>
      <c r="J8" s="13">
        <f>F8+I8</f>
        <v>-80</v>
      </c>
      <c r="K8" s="18">
        <f>P8*100/C8</f>
        <v>-0.3469812630117974</v>
      </c>
      <c r="L8" s="43">
        <f aca="true" t="shared" si="0" ref="L8:L13">C8+J8</f>
        <v>22976</v>
      </c>
      <c r="M8" s="13">
        <v>95.61</v>
      </c>
      <c r="N8" s="18">
        <f>SUM(L8/M8)</f>
        <v>240.30959104696163</v>
      </c>
      <c r="O8" s="18"/>
      <c r="P8" s="19">
        <f>L8-C8</f>
        <v>-80</v>
      </c>
      <c r="Q8" s="39" t="str">
        <f>IF(P8-J8=0,"OK","Fehler")</f>
        <v>OK</v>
      </c>
    </row>
    <row r="9" spans="1:17" ht="11.25" customHeight="1">
      <c r="A9" s="36"/>
      <c r="B9" s="13" t="s">
        <v>42</v>
      </c>
      <c r="C9" s="42">
        <v>123822</v>
      </c>
      <c r="D9" s="13">
        <v>1138</v>
      </c>
      <c r="E9" s="13">
        <v>1163</v>
      </c>
      <c r="F9" s="13">
        <f>D9-E9</f>
        <v>-25</v>
      </c>
      <c r="G9" s="17">
        <v>10401</v>
      </c>
      <c r="H9" s="17">
        <v>10500</v>
      </c>
      <c r="I9" s="13">
        <f aca="true" t="shared" si="1" ref="I9:I39">G9-H9</f>
        <v>-99</v>
      </c>
      <c r="J9" s="17">
        <f>F9+I9</f>
        <v>-124</v>
      </c>
      <c r="K9" s="18">
        <f aca="true" t="shared" si="2" ref="K9:K24">P9*100/C9</f>
        <v>-0.10014375474471418</v>
      </c>
      <c r="L9" s="43">
        <f t="shared" si="0"/>
        <v>123698</v>
      </c>
      <c r="M9" s="13">
        <v>117.09</v>
      </c>
      <c r="N9" s="18">
        <f>SUM(L9/M9)</f>
        <v>1056.4352207703475</v>
      </c>
      <c r="O9" s="18"/>
      <c r="P9" s="19">
        <f aca="true" t="shared" si="3" ref="P9:P24">L9-C9</f>
        <v>-124</v>
      </c>
      <c r="Q9" s="39" t="str">
        <f aca="true" t="shared" si="4" ref="Q9:Q24">IF(P9-J9=0,"OK","Fehler")</f>
        <v>OK</v>
      </c>
    </row>
    <row r="10" spans="1:17" ht="11.25" customHeight="1">
      <c r="A10" s="36"/>
      <c r="B10" s="13" t="s">
        <v>43</v>
      </c>
      <c r="C10" s="42">
        <v>25545</v>
      </c>
      <c r="D10" s="13">
        <v>198</v>
      </c>
      <c r="E10" s="13">
        <v>351</v>
      </c>
      <c r="F10" s="13">
        <f>D10-E10</f>
        <v>-153</v>
      </c>
      <c r="G10" s="13">
        <v>1211</v>
      </c>
      <c r="H10" s="13">
        <v>1036</v>
      </c>
      <c r="I10" s="13">
        <f t="shared" si="1"/>
        <v>175</v>
      </c>
      <c r="J10" s="13">
        <f>F10+I10</f>
        <v>22</v>
      </c>
      <c r="K10" s="18">
        <f t="shared" si="2"/>
        <v>0.08612252887062047</v>
      </c>
      <c r="L10" s="43">
        <f t="shared" si="0"/>
        <v>25567</v>
      </c>
      <c r="M10" s="13">
        <v>121.11</v>
      </c>
      <c r="N10" s="18">
        <f aca="true" t="shared" si="5" ref="N10:N25">SUM(L10/M10)</f>
        <v>211.1056064734539</v>
      </c>
      <c r="O10" s="18"/>
      <c r="P10" s="19">
        <f t="shared" si="3"/>
        <v>22</v>
      </c>
      <c r="Q10" s="39" t="str">
        <f t="shared" si="4"/>
        <v>OK</v>
      </c>
    </row>
    <row r="11" spans="1:17" ht="11.25" customHeight="1">
      <c r="A11" s="37" t="s">
        <v>44</v>
      </c>
      <c r="B11" s="13" t="s">
        <v>45</v>
      </c>
      <c r="C11" s="42">
        <v>7079</v>
      </c>
      <c r="D11" s="13">
        <v>68</v>
      </c>
      <c r="E11" s="13">
        <v>69</v>
      </c>
      <c r="F11" s="13">
        <f>D11-E11</f>
        <v>-1</v>
      </c>
      <c r="G11" s="13">
        <v>400</v>
      </c>
      <c r="H11" s="13">
        <v>392</v>
      </c>
      <c r="I11" s="13">
        <f t="shared" si="1"/>
        <v>8</v>
      </c>
      <c r="J11" s="13">
        <f>F11+I11</f>
        <v>7</v>
      </c>
      <c r="K11" s="18">
        <f t="shared" si="2"/>
        <v>0.098884023167114</v>
      </c>
      <c r="L11" s="43">
        <f t="shared" si="0"/>
        <v>7086</v>
      </c>
      <c r="M11" s="13">
        <v>75.85</v>
      </c>
      <c r="N11" s="18">
        <f t="shared" si="5"/>
        <v>93.42122610415294</v>
      </c>
      <c r="O11" s="18"/>
      <c r="P11" s="19">
        <f t="shared" si="3"/>
        <v>7</v>
      </c>
      <c r="Q11" s="39" t="str">
        <f t="shared" si="4"/>
        <v>OK</v>
      </c>
    </row>
    <row r="12" spans="1:17" ht="11.25" customHeight="1">
      <c r="A12" s="36"/>
      <c r="B12" s="13" t="s">
        <v>46</v>
      </c>
      <c r="C12" s="42">
        <v>13351</v>
      </c>
      <c r="D12" s="13">
        <v>118</v>
      </c>
      <c r="E12" s="13">
        <v>114</v>
      </c>
      <c r="F12" s="13">
        <f>D12-E12</f>
        <v>4</v>
      </c>
      <c r="G12" s="13">
        <v>974</v>
      </c>
      <c r="H12" s="13">
        <v>923</v>
      </c>
      <c r="I12" s="13">
        <f t="shared" si="1"/>
        <v>51</v>
      </c>
      <c r="J12" s="13">
        <f aca="true" t="shared" si="6" ref="J12:J39">F12+I12</f>
        <v>55</v>
      </c>
      <c r="K12" s="18">
        <f t="shared" si="2"/>
        <v>0.41195416073702346</v>
      </c>
      <c r="L12" s="43">
        <f t="shared" si="0"/>
        <v>13406</v>
      </c>
      <c r="M12" s="13">
        <v>63.59</v>
      </c>
      <c r="N12" s="18">
        <f t="shared" si="5"/>
        <v>210.81931121245478</v>
      </c>
      <c r="O12" s="18"/>
      <c r="P12" s="19">
        <f t="shared" si="3"/>
        <v>55</v>
      </c>
      <c r="Q12" s="39" t="str">
        <f t="shared" si="4"/>
        <v>OK</v>
      </c>
    </row>
    <row r="13" spans="1:17" ht="11.25" customHeight="1">
      <c r="A13" s="37" t="s">
        <v>47</v>
      </c>
      <c r="B13" s="13" t="s">
        <v>48</v>
      </c>
      <c r="C13" s="42">
        <v>10249</v>
      </c>
      <c r="D13" s="13">
        <v>81</v>
      </c>
      <c r="E13" s="13">
        <v>86</v>
      </c>
      <c r="F13" s="13">
        <f aca="true" t="shared" si="7" ref="F13:F39">D13-E13</f>
        <v>-5</v>
      </c>
      <c r="G13" s="17">
        <v>91426</v>
      </c>
      <c r="H13" s="17">
        <v>91406</v>
      </c>
      <c r="I13" s="13">
        <f t="shared" si="1"/>
        <v>20</v>
      </c>
      <c r="J13" s="17">
        <f t="shared" si="6"/>
        <v>15</v>
      </c>
      <c r="K13" s="18">
        <f t="shared" si="2"/>
        <v>0.14635574202361207</v>
      </c>
      <c r="L13" s="43">
        <f t="shared" si="0"/>
        <v>10264</v>
      </c>
      <c r="M13" s="13">
        <v>75.68</v>
      </c>
      <c r="N13" s="18">
        <f t="shared" si="5"/>
        <v>135.62367864693445</v>
      </c>
      <c r="O13" s="18"/>
      <c r="P13" s="19">
        <f t="shared" si="3"/>
        <v>15</v>
      </c>
      <c r="Q13" s="39" t="str">
        <f t="shared" si="4"/>
        <v>OK</v>
      </c>
    </row>
    <row r="14" spans="1:17" ht="11.25" customHeight="1">
      <c r="A14" s="36"/>
      <c r="B14" s="13" t="s">
        <v>49</v>
      </c>
      <c r="C14" s="42">
        <v>9487</v>
      </c>
      <c r="D14" s="13">
        <v>88</v>
      </c>
      <c r="E14" s="13">
        <v>91</v>
      </c>
      <c r="F14" s="13">
        <f t="shared" si="7"/>
        <v>-3</v>
      </c>
      <c r="G14" s="13">
        <v>613</v>
      </c>
      <c r="H14" s="13">
        <v>506</v>
      </c>
      <c r="I14" s="13">
        <f t="shared" si="1"/>
        <v>107</v>
      </c>
      <c r="J14" s="13">
        <f t="shared" si="6"/>
        <v>104</v>
      </c>
      <c r="K14" s="18">
        <f t="shared" si="2"/>
        <v>1.0962369558342995</v>
      </c>
      <c r="L14" s="43">
        <f aca="true" t="shared" si="8" ref="L14:L39">C14+J14</f>
        <v>9591</v>
      </c>
      <c r="M14" s="13">
        <v>128.93</v>
      </c>
      <c r="N14" s="18">
        <f t="shared" si="5"/>
        <v>74.38920344372916</v>
      </c>
      <c r="O14" s="18"/>
      <c r="P14" s="19">
        <f t="shared" si="3"/>
        <v>104</v>
      </c>
      <c r="Q14" s="39" t="str">
        <f t="shared" si="4"/>
        <v>OK</v>
      </c>
    </row>
    <row r="15" spans="1:17" ht="11.25" customHeight="1">
      <c r="A15" s="36"/>
      <c r="B15" s="13" t="s">
        <v>50</v>
      </c>
      <c r="C15" s="42">
        <v>11685</v>
      </c>
      <c r="D15" s="13">
        <v>103</v>
      </c>
      <c r="E15" s="13">
        <v>103</v>
      </c>
      <c r="F15" s="13">
        <f t="shared" si="7"/>
        <v>0</v>
      </c>
      <c r="G15" s="13">
        <v>846</v>
      </c>
      <c r="H15" s="13">
        <v>822</v>
      </c>
      <c r="I15" s="13">
        <f t="shared" si="1"/>
        <v>24</v>
      </c>
      <c r="J15" s="13">
        <f t="shared" si="6"/>
        <v>24</v>
      </c>
      <c r="K15" s="18">
        <f t="shared" si="2"/>
        <v>0.20539152759948653</v>
      </c>
      <c r="L15" s="43">
        <f t="shared" si="8"/>
        <v>11709</v>
      </c>
      <c r="M15" s="18">
        <v>66.41</v>
      </c>
      <c r="N15" s="18">
        <f t="shared" si="5"/>
        <v>176.3138081614215</v>
      </c>
      <c r="O15" s="18"/>
      <c r="P15" s="19">
        <f t="shared" si="3"/>
        <v>24</v>
      </c>
      <c r="Q15" s="39" t="str">
        <f t="shared" si="4"/>
        <v>OK</v>
      </c>
    </row>
    <row r="16" spans="1:17" ht="11.25" customHeight="1">
      <c r="A16" s="36"/>
      <c r="B16" s="13" t="s">
        <v>51</v>
      </c>
      <c r="C16" s="44">
        <v>8492</v>
      </c>
      <c r="D16" s="13">
        <v>71</v>
      </c>
      <c r="E16" s="13">
        <v>118</v>
      </c>
      <c r="F16" s="13">
        <f>D16-E16</f>
        <v>-47</v>
      </c>
      <c r="G16" s="13">
        <v>434</v>
      </c>
      <c r="H16" s="13">
        <v>367</v>
      </c>
      <c r="I16" s="13">
        <f t="shared" si="1"/>
        <v>67</v>
      </c>
      <c r="J16" s="13">
        <f t="shared" si="6"/>
        <v>20</v>
      </c>
      <c r="K16" s="18">
        <f t="shared" si="2"/>
        <v>0.23551577955723033</v>
      </c>
      <c r="L16" s="43">
        <f t="shared" si="8"/>
        <v>8512</v>
      </c>
      <c r="M16" s="18">
        <v>77.55</v>
      </c>
      <c r="N16" s="18">
        <f>SUM(L16/M16)</f>
        <v>109.76144422952935</v>
      </c>
      <c r="O16" s="18"/>
      <c r="P16" s="19">
        <f t="shared" si="3"/>
        <v>20</v>
      </c>
      <c r="Q16" s="39" t="str">
        <f t="shared" si="4"/>
        <v>OK</v>
      </c>
    </row>
    <row r="17" spans="1:17" s="62" customFormat="1" ht="11.25" customHeight="1">
      <c r="A17" s="53" t="s">
        <v>52</v>
      </c>
      <c r="B17" s="54" t="s">
        <v>53</v>
      </c>
      <c r="C17" s="45">
        <f>SUM(C18:C22)</f>
        <v>9791</v>
      </c>
      <c r="D17" s="55">
        <f>SUM(D18:D22)</f>
        <v>90</v>
      </c>
      <c r="E17" s="55">
        <f>SUM(E18:E22)</f>
        <v>82</v>
      </c>
      <c r="F17" s="55">
        <f t="shared" si="7"/>
        <v>8</v>
      </c>
      <c r="G17" s="55">
        <v>448</v>
      </c>
      <c r="H17" s="55">
        <v>515</v>
      </c>
      <c r="I17" s="70">
        <f t="shared" si="1"/>
        <v>-67</v>
      </c>
      <c r="J17" s="55">
        <f t="shared" si="6"/>
        <v>-59</v>
      </c>
      <c r="K17" s="56">
        <f t="shared" si="2"/>
        <v>-0.6025942191808804</v>
      </c>
      <c r="L17" s="57">
        <f t="shared" si="8"/>
        <v>9732</v>
      </c>
      <c r="M17" s="55">
        <f>SUM(M18:M22)</f>
        <v>122.42</v>
      </c>
      <c r="N17" s="58">
        <f t="shared" si="5"/>
        <v>79.49681424603823</v>
      </c>
      <c r="O17" s="59"/>
      <c r="P17" s="60">
        <f t="shared" si="3"/>
        <v>-59</v>
      </c>
      <c r="Q17" s="61" t="str">
        <f t="shared" si="4"/>
        <v>OK</v>
      </c>
    </row>
    <row r="18" spans="1:17" ht="11.25" customHeight="1">
      <c r="A18" s="32" t="s">
        <v>54</v>
      </c>
      <c r="B18" s="64" t="s">
        <v>55</v>
      </c>
      <c r="C18" s="46">
        <v>552</v>
      </c>
      <c r="D18" s="65">
        <v>8</v>
      </c>
      <c r="E18" s="65">
        <v>4</v>
      </c>
      <c r="F18" s="65">
        <f t="shared" si="7"/>
        <v>4</v>
      </c>
      <c r="G18" s="65">
        <v>22</v>
      </c>
      <c r="H18" s="65">
        <v>23</v>
      </c>
      <c r="I18" s="65">
        <f t="shared" si="1"/>
        <v>-1</v>
      </c>
      <c r="J18" s="65">
        <f t="shared" si="6"/>
        <v>3</v>
      </c>
      <c r="K18" s="66">
        <f t="shared" si="2"/>
        <v>0.5434782608695652</v>
      </c>
      <c r="L18" s="67">
        <f t="shared" si="8"/>
        <v>555</v>
      </c>
      <c r="M18" s="65">
        <v>13.99</v>
      </c>
      <c r="N18" s="68">
        <f t="shared" si="5"/>
        <v>39.67119370979271</v>
      </c>
      <c r="O18" s="68"/>
      <c r="P18" s="19">
        <f t="shared" si="3"/>
        <v>3</v>
      </c>
      <c r="Q18" s="39" t="str">
        <f t="shared" si="4"/>
        <v>OK</v>
      </c>
    </row>
    <row r="19" spans="1:17" ht="11.25" customHeight="1">
      <c r="A19" s="32" t="s">
        <v>6</v>
      </c>
      <c r="B19" s="64" t="s">
        <v>56</v>
      </c>
      <c r="C19" s="47">
        <v>4309</v>
      </c>
      <c r="D19" s="65">
        <v>46</v>
      </c>
      <c r="E19" s="65">
        <v>40</v>
      </c>
      <c r="F19" s="65">
        <f t="shared" si="7"/>
        <v>6</v>
      </c>
      <c r="G19" s="65">
        <v>251</v>
      </c>
      <c r="H19" s="65">
        <v>299</v>
      </c>
      <c r="I19" s="65">
        <f t="shared" si="1"/>
        <v>-48</v>
      </c>
      <c r="J19" s="65">
        <f t="shared" si="6"/>
        <v>-42</v>
      </c>
      <c r="K19" s="68">
        <f t="shared" si="2"/>
        <v>-0.9747041076815967</v>
      </c>
      <c r="L19" s="63">
        <f t="shared" si="8"/>
        <v>4267</v>
      </c>
      <c r="M19" s="65">
        <v>28.75</v>
      </c>
      <c r="N19" s="68">
        <f t="shared" si="5"/>
        <v>148.41739130434783</v>
      </c>
      <c r="O19" s="68"/>
      <c r="P19" s="19">
        <f t="shared" si="3"/>
        <v>-42</v>
      </c>
      <c r="Q19" s="39" t="str">
        <f t="shared" si="4"/>
        <v>OK</v>
      </c>
    </row>
    <row r="20" spans="1:17" ht="11.25" customHeight="1">
      <c r="A20" s="32" t="s">
        <v>6</v>
      </c>
      <c r="B20" s="64" t="s">
        <v>57</v>
      </c>
      <c r="C20" s="47">
        <v>1080</v>
      </c>
      <c r="D20" s="65">
        <v>4</v>
      </c>
      <c r="E20" s="65">
        <v>3</v>
      </c>
      <c r="F20" s="65">
        <f t="shared" si="7"/>
        <v>1</v>
      </c>
      <c r="G20" s="65">
        <v>66</v>
      </c>
      <c r="H20" s="65">
        <v>61</v>
      </c>
      <c r="I20" s="65">
        <f t="shared" si="1"/>
        <v>5</v>
      </c>
      <c r="J20" s="65">
        <f t="shared" si="6"/>
        <v>6</v>
      </c>
      <c r="K20" s="68">
        <f t="shared" si="2"/>
        <v>0.5555555555555556</v>
      </c>
      <c r="L20" s="63">
        <f t="shared" si="8"/>
        <v>1086</v>
      </c>
      <c r="M20" s="65">
        <v>24.49</v>
      </c>
      <c r="N20" s="68">
        <f t="shared" si="5"/>
        <v>44.34463046141283</v>
      </c>
      <c r="O20" s="68"/>
      <c r="P20" s="19">
        <f t="shared" si="3"/>
        <v>6</v>
      </c>
      <c r="Q20" s="39" t="str">
        <f t="shared" si="4"/>
        <v>OK</v>
      </c>
    </row>
    <row r="21" spans="1:17" ht="11.25" customHeight="1">
      <c r="A21" s="33"/>
      <c r="B21" s="64" t="s">
        <v>58</v>
      </c>
      <c r="C21" s="47">
        <v>1693</v>
      </c>
      <c r="D21" s="65">
        <v>13</v>
      </c>
      <c r="E21" s="65">
        <v>16</v>
      </c>
      <c r="F21" s="65">
        <f t="shared" si="7"/>
        <v>-3</v>
      </c>
      <c r="G21" s="65">
        <v>110</v>
      </c>
      <c r="H21" s="65">
        <v>112</v>
      </c>
      <c r="I21" s="65">
        <f t="shared" si="1"/>
        <v>-2</v>
      </c>
      <c r="J21" s="65">
        <f t="shared" si="6"/>
        <v>-5</v>
      </c>
      <c r="K21" s="68">
        <f t="shared" si="2"/>
        <v>-0.29533372711163614</v>
      </c>
      <c r="L21" s="63">
        <f t="shared" si="8"/>
        <v>1688</v>
      </c>
      <c r="M21" s="68">
        <v>28.5</v>
      </c>
      <c r="N21" s="68">
        <f t="shared" si="5"/>
        <v>59.228070175438596</v>
      </c>
      <c r="O21" s="68"/>
      <c r="P21" s="19">
        <f t="shared" si="3"/>
        <v>-5</v>
      </c>
      <c r="Q21" s="39" t="str">
        <f t="shared" si="4"/>
        <v>OK</v>
      </c>
    </row>
    <row r="22" spans="1:17" ht="11.25" customHeight="1">
      <c r="A22" s="33"/>
      <c r="B22" s="64" t="s">
        <v>59</v>
      </c>
      <c r="C22" s="48">
        <v>2157</v>
      </c>
      <c r="D22" s="65">
        <v>19</v>
      </c>
      <c r="E22" s="65">
        <v>19</v>
      </c>
      <c r="F22" s="65">
        <f t="shared" si="7"/>
        <v>0</v>
      </c>
      <c r="G22" s="65">
        <v>99</v>
      </c>
      <c r="H22" s="65">
        <v>120</v>
      </c>
      <c r="I22" s="65">
        <f t="shared" si="1"/>
        <v>-21</v>
      </c>
      <c r="J22" s="65">
        <f t="shared" si="6"/>
        <v>-21</v>
      </c>
      <c r="K22" s="68">
        <f t="shared" si="2"/>
        <v>-0.9735744089012517</v>
      </c>
      <c r="L22" s="63">
        <f t="shared" si="8"/>
        <v>2136</v>
      </c>
      <c r="M22" s="65">
        <v>26.69</v>
      </c>
      <c r="N22" s="68">
        <f t="shared" si="5"/>
        <v>80.02997377294867</v>
      </c>
      <c r="O22" s="68"/>
      <c r="P22" s="19">
        <f t="shared" si="3"/>
        <v>-21</v>
      </c>
      <c r="Q22" s="39" t="str">
        <f t="shared" si="4"/>
        <v>OK</v>
      </c>
    </row>
    <row r="23" spans="1:17" s="62" customFormat="1" ht="11.25" customHeight="1">
      <c r="A23" s="53" t="s">
        <v>52</v>
      </c>
      <c r="B23" s="54" t="s">
        <v>60</v>
      </c>
      <c r="C23" s="49">
        <f>SUM(C24:C33)</f>
        <v>14807</v>
      </c>
      <c r="D23" s="54">
        <f>SUM(D24:D33)</f>
        <v>150</v>
      </c>
      <c r="E23" s="54">
        <f>SUM(E24:E33)</f>
        <v>166</v>
      </c>
      <c r="F23" s="54">
        <f t="shared" si="7"/>
        <v>-16</v>
      </c>
      <c r="G23" s="54">
        <v>584</v>
      </c>
      <c r="H23" s="54">
        <v>686</v>
      </c>
      <c r="I23" s="70">
        <f t="shared" si="1"/>
        <v>-102</v>
      </c>
      <c r="J23" s="54">
        <f t="shared" si="6"/>
        <v>-118</v>
      </c>
      <c r="K23" s="56">
        <f t="shared" si="2"/>
        <v>-0.7969203754980753</v>
      </c>
      <c r="L23" s="57">
        <f t="shared" si="8"/>
        <v>14689</v>
      </c>
      <c r="M23" s="54">
        <f>SUM(M24:M33)</f>
        <v>104.7</v>
      </c>
      <c r="N23" s="58">
        <f t="shared" si="5"/>
        <v>140.2960840496657</v>
      </c>
      <c r="O23" s="58"/>
      <c r="P23" s="60">
        <f t="shared" si="3"/>
        <v>-118</v>
      </c>
      <c r="Q23" s="61" t="str">
        <f t="shared" si="4"/>
        <v>OK</v>
      </c>
    </row>
    <row r="24" spans="1:17" ht="11.25" customHeight="1">
      <c r="A24" s="32" t="s">
        <v>54</v>
      </c>
      <c r="B24" s="64" t="s">
        <v>61</v>
      </c>
      <c r="C24" s="47">
        <v>2487</v>
      </c>
      <c r="D24" s="65">
        <v>18</v>
      </c>
      <c r="E24" s="65">
        <v>19</v>
      </c>
      <c r="F24" s="65">
        <f t="shared" si="7"/>
        <v>-1</v>
      </c>
      <c r="G24" s="65">
        <v>80</v>
      </c>
      <c r="H24" s="65">
        <v>132</v>
      </c>
      <c r="I24" s="65">
        <f t="shared" si="1"/>
        <v>-52</v>
      </c>
      <c r="J24" s="65">
        <f t="shared" si="6"/>
        <v>-53</v>
      </c>
      <c r="K24" s="66">
        <f t="shared" si="2"/>
        <v>-2.131081624447125</v>
      </c>
      <c r="L24" s="67">
        <f t="shared" si="8"/>
        <v>2434</v>
      </c>
      <c r="M24" s="65">
        <v>8.49</v>
      </c>
      <c r="N24" s="68">
        <f t="shared" si="5"/>
        <v>286.6902237926973</v>
      </c>
      <c r="O24" s="68"/>
      <c r="P24" s="19">
        <f t="shared" si="3"/>
        <v>-53</v>
      </c>
      <c r="Q24" s="39" t="str">
        <f t="shared" si="4"/>
        <v>OK</v>
      </c>
    </row>
    <row r="25" spans="1:17" ht="11.25" customHeight="1">
      <c r="A25" s="32" t="s">
        <v>6</v>
      </c>
      <c r="B25" s="64" t="s">
        <v>62</v>
      </c>
      <c r="C25" s="46">
        <v>781</v>
      </c>
      <c r="D25" s="65">
        <v>6</v>
      </c>
      <c r="E25" s="65">
        <v>3</v>
      </c>
      <c r="F25" s="65">
        <f t="shared" si="7"/>
        <v>3</v>
      </c>
      <c r="G25" s="65">
        <v>101</v>
      </c>
      <c r="H25" s="65">
        <v>77</v>
      </c>
      <c r="I25" s="65">
        <f t="shared" si="1"/>
        <v>24</v>
      </c>
      <c r="J25" s="65">
        <f t="shared" si="6"/>
        <v>27</v>
      </c>
      <c r="K25" s="68">
        <f aca="true" t="shared" si="9" ref="K25:K40">P25*100/C25</f>
        <v>3.4571062740076823</v>
      </c>
      <c r="L25" s="63">
        <f t="shared" si="8"/>
        <v>808</v>
      </c>
      <c r="M25" s="65">
        <v>7.47</v>
      </c>
      <c r="N25" s="68">
        <f t="shared" si="5"/>
        <v>108.16599732262384</v>
      </c>
      <c r="O25" s="68"/>
      <c r="P25" s="19">
        <f aca="true" t="shared" si="10" ref="P25:P40">L25-C25</f>
        <v>27</v>
      </c>
      <c r="Q25" s="39" t="str">
        <f aca="true" t="shared" si="11" ref="Q25:Q40">IF(P25-J25=0,"OK","Fehler")</f>
        <v>OK</v>
      </c>
    </row>
    <row r="26" spans="1:17" ht="11.25" customHeight="1">
      <c r="A26" s="34"/>
      <c r="B26" s="64" t="s">
        <v>60</v>
      </c>
      <c r="C26" s="47">
        <v>4134</v>
      </c>
      <c r="D26" s="65">
        <v>45</v>
      </c>
      <c r="E26" s="65">
        <v>45</v>
      </c>
      <c r="F26" s="65">
        <f t="shared" si="7"/>
        <v>0</v>
      </c>
      <c r="G26" s="65">
        <v>212</v>
      </c>
      <c r="H26" s="65">
        <v>238</v>
      </c>
      <c r="I26" s="65">
        <f t="shared" si="1"/>
        <v>-26</v>
      </c>
      <c r="J26" s="65">
        <f t="shared" si="6"/>
        <v>-26</v>
      </c>
      <c r="K26" s="68">
        <f t="shared" si="9"/>
        <v>-0.6289308176100629</v>
      </c>
      <c r="L26" s="63">
        <f t="shared" si="8"/>
        <v>4108</v>
      </c>
      <c r="M26" s="65">
        <v>19.86</v>
      </c>
      <c r="N26" s="68">
        <f aca="true" t="shared" si="12" ref="N26:N40">SUM(L26/M26)</f>
        <v>206.8479355488419</v>
      </c>
      <c r="O26" s="68"/>
      <c r="P26" s="19">
        <f t="shared" si="10"/>
        <v>-26</v>
      </c>
      <c r="Q26" s="39" t="str">
        <f t="shared" si="11"/>
        <v>OK</v>
      </c>
    </row>
    <row r="27" spans="1:17" ht="11.25" customHeight="1">
      <c r="A27" s="33"/>
      <c r="B27" s="64" t="s">
        <v>63</v>
      </c>
      <c r="C27" s="47">
        <v>1176</v>
      </c>
      <c r="D27" s="65">
        <v>16</v>
      </c>
      <c r="E27" s="65">
        <v>11</v>
      </c>
      <c r="F27" s="65">
        <f t="shared" si="7"/>
        <v>5</v>
      </c>
      <c r="G27" s="65">
        <v>50</v>
      </c>
      <c r="H27" s="65">
        <v>53</v>
      </c>
      <c r="I27" s="65">
        <f t="shared" si="1"/>
        <v>-3</v>
      </c>
      <c r="J27" s="65">
        <f t="shared" si="6"/>
        <v>2</v>
      </c>
      <c r="K27" s="68">
        <f t="shared" si="9"/>
        <v>0.17006802721088435</v>
      </c>
      <c r="L27" s="63">
        <f t="shared" si="8"/>
        <v>1178</v>
      </c>
      <c r="M27" s="65">
        <v>12.27</v>
      </c>
      <c r="N27" s="68">
        <f t="shared" si="12"/>
        <v>96.00651996740017</v>
      </c>
      <c r="O27" s="68"/>
      <c r="P27" s="19">
        <f t="shared" si="10"/>
        <v>2</v>
      </c>
      <c r="Q27" s="39" t="str">
        <f t="shared" si="11"/>
        <v>OK</v>
      </c>
    </row>
    <row r="28" spans="1:17" ht="11.25" customHeight="1">
      <c r="A28" s="33"/>
      <c r="B28" s="64" t="s">
        <v>64</v>
      </c>
      <c r="C28" s="46">
        <v>1042</v>
      </c>
      <c r="D28" s="65">
        <v>8</v>
      </c>
      <c r="E28" s="65">
        <v>12</v>
      </c>
      <c r="F28" s="65">
        <f t="shared" si="7"/>
        <v>-4</v>
      </c>
      <c r="G28" s="65">
        <v>49</v>
      </c>
      <c r="H28" s="65">
        <v>59</v>
      </c>
      <c r="I28" s="65">
        <f t="shared" si="1"/>
        <v>-10</v>
      </c>
      <c r="J28" s="65">
        <f t="shared" si="6"/>
        <v>-14</v>
      </c>
      <c r="K28" s="68">
        <f t="shared" si="9"/>
        <v>-1.3435700575815739</v>
      </c>
      <c r="L28" s="63">
        <f t="shared" si="8"/>
        <v>1028</v>
      </c>
      <c r="M28" s="65">
        <v>10.72</v>
      </c>
      <c r="N28" s="68">
        <f t="shared" si="12"/>
        <v>95.89552238805969</v>
      </c>
      <c r="O28" s="68"/>
      <c r="P28" s="19">
        <f t="shared" si="10"/>
        <v>-14</v>
      </c>
      <c r="Q28" s="39" t="str">
        <f t="shared" si="11"/>
        <v>OK</v>
      </c>
    </row>
    <row r="29" spans="1:17" ht="11.25" customHeight="1">
      <c r="A29" s="33"/>
      <c r="B29" s="64" t="s">
        <v>65</v>
      </c>
      <c r="C29" s="47">
        <v>2095</v>
      </c>
      <c r="D29" s="65">
        <v>29</v>
      </c>
      <c r="E29" s="65">
        <v>30</v>
      </c>
      <c r="F29" s="65">
        <f t="shared" si="7"/>
        <v>-1</v>
      </c>
      <c r="G29" s="65">
        <v>74</v>
      </c>
      <c r="H29" s="65">
        <v>104</v>
      </c>
      <c r="I29" s="65">
        <f t="shared" si="1"/>
        <v>-30</v>
      </c>
      <c r="J29" s="65">
        <f t="shared" si="6"/>
        <v>-31</v>
      </c>
      <c r="K29" s="68">
        <f t="shared" si="9"/>
        <v>-1.4797136038186158</v>
      </c>
      <c r="L29" s="63">
        <f t="shared" si="8"/>
        <v>2064</v>
      </c>
      <c r="M29" s="65">
        <v>9.36</v>
      </c>
      <c r="N29" s="68">
        <f t="shared" si="12"/>
        <v>220.51282051282053</v>
      </c>
      <c r="O29" s="68"/>
      <c r="P29" s="19">
        <f t="shared" si="10"/>
        <v>-31</v>
      </c>
      <c r="Q29" s="39" t="str">
        <f t="shared" si="11"/>
        <v>OK</v>
      </c>
    </row>
    <row r="30" spans="1:17" ht="11.25" customHeight="1">
      <c r="A30" s="33"/>
      <c r="B30" s="64" t="s">
        <v>66</v>
      </c>
      <c r="C30" s="46">
        <v>1012</v>
      </c>
      <c r="D30" s="65">
        <v>6</v>
      </c>
      <c r="E30" s="65">
        <v>9</v>
      </c>
      <c r="F30" s="65">
        <f t="shared" si="7"/>
        <v>-3</v>
      </c>
      <c r="G30" s="65">
        <v>64</v>
      </c>
      <c r="H30" s="65">
        <v>90</v>
      </c>
      <c r="I30" s="65">
        <f t="shared" si="1"/>
        <v>-26</v>
      </c>
      <c r="J30" s="65">
        <f t="shared" si="6"/>
        <v>-29</v>
      </c>
      <c r="K30" s="68">
        <f t="shared" si="9"/>
        <v>-2.8656126482213438</v>
      </c>
      <c r="L30" s="63">
        <f t="shared" si="8"/>
        <v>983</v>
      </c>
      <c r="M30" s="65">
        <v>11.68</v>
      </c>
      <c r="N30" s="68">
        <f t="shared" si="12"/>
        <v>84.16095890410959</v>
      </c>
      <c r="O30" s="68"/>
      <c r="P30" s="19">
        <f t="shared" si="10"/>
        <v>-29</v>
      </c>
      <c r="Q30" s="39" t="str">
        <f t="shared" si="11"/>
        <v>OK</v>
      </c>
    </row>
    <row r="31" spans="1:17" ht="11.25" customHeight="1">
      <c r="A31" s="33"/>
      <c r="B31" s="64" t="s">
        <v>67</v>
      </c>
      <c r="C31" s="47">
        <v>956</v>
      </c>
      <c r="D31" s="65">
        <v>14</v>
      </c>
      <c r="E31" s="65">
        <v>14</v>
      </c>
      <c r="F31" s="65">
        <f t="shared" si="7"/>
        <v>0</v>
      </c>
      <c r="G31" s="65">
        <v>35</v>
      </c>
      <c r="H31" s="65">
        <v>35</v>
      </c>
      <c r="I31" s="65">
        <f t="shared" si="1"/>
        <v>0</v>
      </c>
      <c r="J31" s="65">
        <f t="shared" si="6"/>
        <v>0</v>
      </c>
      <c r="K31" s="68">
        <f t="shared" si="9"/>
        <v>0</v>
      </c>
      <c r="L31" s="63">
        <f t="shared" si="8"/>
        <v>956</v>
      </c>
      <c r="M31" s="65">
        <v>9.44</v>
      </c>
      <c r="N31" s="68">
        <f t="shared" si="12"/>
        <v>101.27118644067797</v>
      </c>
      <c r="O31" s="68"/>
      <c r="P31" s="19">
        <f t="shared" si="10"/>
        <v>0</v>
      </c>
      <c r="Q31" s="39" t="str">
        <f t="shared" si="11"/>
        <v>OK</v>
      </c>
    </row>
    <row r="32" spans="1:17" ht="11.25" customHeight="1">
      <c r="A32" s="33"/>
      <c r="B32" s="64" t="s">
        <v>68</v>
      </c>
      <c r="C32" s="46">
        <v>653</v>
      </c>
      <c r="D32" s="65">
        <v>3</v>
      </c>
      <c r="E32" s="65">
        <v>15</v>
      </c>
      <c r="F32" s="65">
        <f t="shared" si="7"/>
        <v>-12</v>
      </c>
      <c r="G32" s="65">
        <v>39</v>
      </c>
      <c r="H32" s="65">
        <v>23</v>
      </c>
      <c r="I32" s="65">
        <f t="shared" si="1"/>
        <v>16</v>
      </c>
      <c r="J32" s="65">
        <f t="shared" si="6"/>
        <v>4</v>
      </c>
      <c r="K32" s="68">
        <f t="shared" si="9"/>
        <v>0.6125574272588055</v>
      </c>
      <c r="L32" s="63">
        <f t="shared" si="8"/>
        <v>657</v>
      </c>
      <c r="M32" s="65">
        <v>6.26</v>
      </c>
      <c r="N32" s="68">
        <f t="shared" si="12"/>
        <v>104.9520766773163</v>
      </c>
      <c r="O32" s="68"/>
      <c r="P32" s="19">
        <f t="shared" si="10"/>
        <v>4</v>
      </c>
      <c r="Q32" s="39" t="str">
        <f t="shared" si="11"/>
        <v>OK</v>
      </c>
    </row>
    <row r="33" spans="1:17" ht="11.25" customHeight="1">
      <c r="A33" s="33"/>
      <c r="B33" s="64" t="s">
        <v>69</v>
      </c>
      <c r="C33" s="50">
        <v>471</v>
      </c>
      <c r="D33" s="65">
        <v>5</v>
      </c>
      <c r="E33" s="65">
        <v>8</v>
      </c>
      <c r="F33" s="65">
        <f t="shared" si="7"/>
        <v>-3</v>
      </c>
      <c r="G33" s="65">
        <v>28</v>
      </c>
      <c r="H33" s="65">
        <v>23</v>
      </c>
      <c r="I33" s="65">
        <f t="shared" si="1"/>
        <v>5</v>
      </c>
      <c r="J33" s="65">
        <f t="shared" si="6"/>
        <v>2</v>
      </c>
      <c r="K33" s="68">
        <f t="shared" si="9"/>
        <v>0.42462845010615713</v>
      </c>
      <c r="L33" s="63">
        <f t="shared" si="8"/>
        <v>473</v>
      </c>
      <c r="M33" s="65">
        <v>9.15</v>
      </c>
      <c r="N33" s="68">
        <f t="shared" si="12"/>
        <v>51.69398907103825</v>
      </c>
      <c r="O33" s="68"/>
      <c r="P33" s="19">
        <f t="shared" si="10"/>
        <v>2</v>
      </c>
      <c r="Q33" s="39" t="str">
        <f t="shared" si="11"/>
        <v>OK</v>
      </c>
    </row>
    <row r="34" spans="1:17" s="62" customFormat="1" ht="11.25" customHeight="1">
      <c r="A34" s="53" t="s">
        <v>52</v>
      </c>
      <c r="B34" s="54" t="s">
        <v>70</v>
      </c>
      <c r="C34" s="51">
        <f>SUM(C35:C39)</f>
        <v>7694</v>
      </c>
      <c r="D34" s="54">
        <f>SUM(D35:D39)</f>
        <v>72</v>
      </c>
      <c r="E34" s="54">
        <f>SUM(E35:E39)</f>
        <v>74</v>
      </c>
      <c r="F34" s="54">
        <f t="shared" si="7"/>
        <v>-2</v>
      </c>
      <c r="G34" s="54">
        <v>537</v>
      </c>
      <c r="H34" s="54">
        <v>507</v>
      </c>
      <c r="I34" s="70">
        <f t="shared" si="1"/>
        <v>30</v>
      </c>
      <c r="J34" s="54">
        <f t="shared" si="6"/>
        <v>28</v>
      </c>
      <c r="K34" s="56">
        <f t="shared" si="9"/>
        <v>0.363919937613725</v>
      </c>
      <c r="L34" s="57">
        <f t="shared" si="8"/>
        <v>7722</v>
      </c>
      <c r="M34" s="54">
        <f>SUM(M35:M39)</f>
        <v>68.34</v>
      </c>
      <c r="N34" s="58">
        <f t="shared" si="12"/>
        <v>112.99385425812115</v>
      </c>
      <c r="O34" s="58"/>
      <c r="P34" s="60">
        <f t="shared" si="10"/>
        <v>28</v>
      </c>
      <c r="Q34" s="61" t="str">
        <f t="shared" si="11"/>
        <v>OK</v>
      </c>
    </row>
    <row r="35" spans="1:17" ht="11.25" customHeight="1">
      <c r="A35" s="32" t="s">
        <v>54</v>
      </c>
      <c r="B35" s="64" t="s">
        <v>71</v>
      </c>
      <c r="C35" s="47">
        <v>1948</v>
      </c>
      <c r="D35" s="65">
        <v>19</v>
      </c>
      <c r="E35" s="65">
        <v>31</v>
      </c>
      <c r="F35" s="65">
        <f t="shared" si="7"/>
        <v>-12</v>
      </c>
      <c r="G35" s="65">
        <v>152</v>
      </c>
      <c r="H35" s="65">
        <v>123</v>
      </c>
      <c r="I35" s="65">
        <f t="shared" si="1"/>
        <v>29</v>
      </c>
      <c r="J35" s="65">
        <f t="shared" si="6"/>
        <v>17</v>
      </c>
      <c r="K35" s="66">
        <f t="shared" si="9"/>
        <v>0.8726899383983573</v>
      </c>
      <c r="L35" s="67">
        <f t="shared" si="8"/>
        <v>1965</v>
      </c>
      <c r="M35" s="68">
        <v>19.7</v>
      </c>
      <c r="N35" s="68">
        <f t="shared" si="12"/>
        <v>99.74619289340102</v>
      </c>
      <c r="O35" s="68"/>
      <c r="P35" s="19">
        <f t="shared" si="10"/>
        <v>17</v>
      </c>
      <c r="Q35" s="39" t="str">
        <f t="shared" si="11"/>
        <v>OK</v>
      </c>
    </row>
    <row r="36" spans="1:17" ht="11.25" customHeight="1">
      <c r="A36" s="32" t="s">
        <v>6</v>
      </c>
      <c r="B36" s="64" t="s">
        <v>72</v>
      </c>
      <c r="C36" s="47">
        <v>1233</v>
      </c>
      <c r="D36" s="65">
        <v>11</v>
      </c>
      <c r="E36" s="65">
        <v>11</v>
      </c>
      <c r="F36" s="65">
        <f t="shared" si="7"/>
        <v>0</v>
      </c>
      <c r="G36" s="65">
        <v>72</v>
      </c>
      <c r="H36" s="65">
        <v>68</v>
      </c>
      <c r="I36" s="65">
        <f t="shared" si="1"/>
        <v>4</v>
      </c>
      <c r="J36" s="65">
        <f t="shared" si="6"/>
        <v>4</v>
      </c>
      <c r="K36" s="68">
        <f t="shared" si="9"/>
        <v>0.32441200324412</v>
      </c>
      <c r="L36" s="63">
        <f t="shared" si="8"/>
        <v>1237</v>
      </c>
      <c r="M36" s="65">
        <v>16.22</v>
      </c>
      <c r="N36" s="68">
        <f t="shared" si="12"/>
        <v>76.26387176325525</v>
      </c>
      <c r="O36" s="68"/>
      <c r="P36" s="19">
        <f t="shared" si="10"/>
        <v>4</v>
      </c>
      <c r="Q36" s="39" t="str">
        <f t="shared" si="11"/>
        <v>OK</v>
      </c>
    </row>
    <row r="37" spans="1:17" ht="11.25" customHeight="1">
      <c r="A37" s="35"/>
      <c r="B37" s="64" t="s">
        <v>73</v>
      </c>
      <c r="C37" s="47">
        <v>1583</v>
      </c>
      <c r="D37" s="65">
        <v>22</v>
      </c>
      <c r="E37" s="65">
        <v>12</v>
      </c>
      <c r="F37" s="65">
        <f t="shared" si="7"/>
        <v>10</v>
      </c>
      <c r="G37" s="65">
        <v>114</v>
      </c>
      <c r="H37" s="65">
        <v>86</v>
      </c>
      <c r="I37" s="65">
        <f t="shared" si="1"/>
        <v>28</v>
      </c>
      <c r="J37" s="65">
        <f t="shared" si="6"/>
        <v>38</v>
      </c>
      <c r="K37" s="68">
        <f t="shared" si="9"/>
        <v>2.4005053695514844</v>
      </c>
      <c r="L37" s="63">
        <f t="shared" si="8"/>
        <v>1621</v>
      </c>
      <c r="M37" s="65">
        <v>13.44</v>
      </c>
      <c r="N37" s="68">
        <f t="shared" si="12"/>
        <v>120.61011904761905</v>
      </c>
      <c r="O37" s="68"/>
      <c r="P37" s="19">
        <f t="shared" si="10"/>
        <v>38</v>
      </c>
      <c r="Q37" s="39" t="str">
        <f t="shared" si="11"/>
        <v>OK</v>
      </c>
    </row>
    <row r="38" spans="1:17" ht="11.25" customHeight="1">
      <c r="A38" s="33"/>
      <c r="B38" s="64" t="s">
        <v>74</v>
      </c>
      <c r="C38" s="47">
        <v>1454</v>
      </c>
      <c r="D38" s="65">
        <v>13</v>
      </c>
      <c r="E38" s="65">
        <v>9</v>
      </c>
      <c r="F38" s="65">
        <f t="shared" si="7"/>
        <v>4</v>
      </c>
      <c r="G38" s="65">
        <v>86</v>
      </c>
      <c r="H38" s="65">
        <v>78</v>
      </c>
      <c r="I38" s="65">
        <f t="shared" si="1"/>
        <v>8</v>
      </c>
      <c r="J38" s="65">
        <f t="shared" si="6"/>
        <v>12</v>
      </c>
      <c r="K38" s="68">
        <f t="shared" si="9"/>
        <v>0.8253094910591472</v>
      </c>
      <c r="L38" s="63">
        <f t="shared" si="8"/>
        <v>1466</v>
      </c>
      <c r="M38" s="65">
        <v>11.08</v>
      </c>
      <c r="N38" s="68">
        <f t="shared" si="12"/>
        <v>132.31046931407943</v>
      </c>
      <c r="O38" s="68"/>
      <c r="P38" s="19">
        <f t="shared" si="10"/>
        <v>12</v>
      </c>
      <c r="Q38" s="39" t="str">
        <f t="shared" si="11"/>
        <v>OK</v>
      </c>
    </row>
    <row r="39" spans="1:17" ht="11.25" customHeight="1">
      <c r="A39" s="33"/>
      <c r="B39" s="64" t="s">
        <v>75</v>
      </c>
      <c r="C39" s="52">
        <v>1476</v>
      </c>
      <c r="D39" s="65">
        <v>7</v>
      </c>
      <c r="E39" s="65">
        <v>11</v>
      </c>
      <c r="F39" s="65">
        <f t="shared" si="7"/>
        <v>-4</v>
      </c>
      <c r="G39" s="65">
        <v>152</v>
      </c>
      <c r="H39" s="65">
        <v>191</v>
      </c>
      <c r="I39" s="65">
        <f t="shared" si="1"/>
        <v>-39</v>
      </c>
      <c r="J39" s="65">
        <f t="shared" si="6"/>
        <v>-43</v>
      </c>
      <c r="K39" s="68">
        <f t="shared" si="9"/>
        <v>-2.913279132791328</v>
      </c>
      <c r="L39" s="63">
        <f t="shared" si="8"/>
        <v>1433</v>
      </c>
      <c r="M39" s="68">
        <v>7.9</v>
      </c>
      <c r="N39" s="69">
        <f t="shared" si="12"/>
        <v>181.39240506329114</v>
      </c>
      <c r="O39" s="68"/>
      <c r="P39" s="19">
        <f t="shared" si="10"/>
        <v>-43</v>
      </c>
      <c r="Q39" s="39" t="str">
        <f t="shared" si="11"/>
        <v>OK</v>
      </c>
    </row>
    <row r="40" spans="1:17" s="29" customFormat="1" ht="11.25" customHeight="1" thickBot="1">
      <c r="A40" s="27" t="s">
        <v>76</v>
      </c>
      <c r="B40" s="27"/>
      <c r="C40" s="71">
        <f>SUM(C8:C17)+C23+C34</f>
        <v>265058</v>
      </c>
      <c r="D40" s="72">
        <f aca="true" t="shared" si="13" ref="D40:J40">SUM(D8:D17)+D23+D34</f>
        <v>2388</v>
      </c>
      <c r="E40" s="72">
        <f t="shared" si="13"/>
        <v>2658</v>
      </c>
      <c r="F40" s="72">
        <f t="shared" si="13"/>
        <v>-270</v>
      </c>
      <c r="G40" s="72">
        <v>103787</v>
      </c>
      <c r="H40" s="72">
        <v>103623</v>
      </c>
      <c r="I40" s="72">
        <f t="shared" si="13"/>
        <v>164</v>
      </c>
      <c r="J40" s="72">
        <f t="shared" si="13"/>
        <v>-106</v>
      </c>
      <c r="K40" s="73">
        <f t="shared" si="9"/>
        <v>-0.039991247198726314</v>
      </c>
      <c r="L40" s="71">
        <f>SUM(L8:L17)+L23+L34</f>
        <v>264952</v>
      </c>
      <c r="M40" s="74">
        <f>SUM(M8:M17)+M23+M34</f>
        <v>1117.28</v>
      </c>
      <c r="N40" s="75">
        <f t="shared" si="12"/>
        <v>237.14019762279824</v>
      </c>
      <c r="O40" s="28"/>
      <c r="P40" s="19">
        <f t="shared" si="10"/>
        <v>-106</v>
      </c>
      <c r="Q40" s="39" t="str">
        <f t="shared" si="11"/>
        <v>OK</v>
      </c>
    </row>
    <row r="41" spans="1:17" s="11" customFormat="1" ht="11.25" customHeight="1" thickTop="1">
      <c r="A41" s="11" t="s">
        <v>6</v>
      </c>
      <c r="B41" s="11" t="s">
        <v>6</v>
      </c>
      <c r="D41" s="12" t="s">
        <v>6</v>
      </c>
      <c r="E41" s="11" t="s">
        <v>6</v>
      </c>
      <c r="F41" s="11" t="s">
        <v>6</v>
      </c>
      <c r="G41" s="11" t="s">
        <v>6</v>
      </c>
      <c r="H41" s="11" t="s">
        <v>6</v>
      </c>
      <c r="I41" s="11" t="s">
        <v>6</v>
      </c>
      <c r="K41" s="11" t="s">
        <v>6</v>
      </c>
      <c r="L41" s="11" t="s">
        <v>6</v>
      </c>
      <c r="M41" s="11" t="s">
        <v>6</v>
      </c>
      <c r="P41" s="10" t="s">
        <v>6</v>
      </c>
      <c r="Q41" s="40"/>
    </row>
    <row r="42" spans="1:17" ht="12.75" customHeight="1">
      <c r="A42" s="11"/>
      <c r="B42" s="11"/>
      <c r="C42" s="11"/>
      <c r="D42" s="12"/>
      <c r="E42" s="11"/>
      <c r="F42" s="11"/>
      <c r="G42" s="11"/>
      <c r="H42" s="11"/>
      <c r="I42" s="11"/>
      <c r="J42" s="11"/>
      <c r="K42" s="11" t="s">
        <v>6</v>
      </c>
      <c r="L42" s="11"/>
      <c r="M42" s="11"/>
      <c r="N42" s="11"/>
      <c r="P42" s="4" t="s">
        <v>6</v>
      </c>
      <c r="Q42" s="41"/>
    </row>
    <row r="43" spans="4:17" ht="12.75">
      <c r="D43" t="s">
        <v>6</v>
      </c>
      <c r="Q43" s="41"/>
    </row>
    <row r="44" ht="12.75">
      <c r="Q44" s="41"/>
    </row>
    <row r="45" ht="12.75">
      <c r="Q45" s="41"/>
    </row>
    <row r="46" ht="12.75">
      <c r="Q46" s="41"/>
    </row>
  </sheetData>
  <sheetProtection password="CF5D" sheet="1" objects="1" scenarios="1"/>
  <printOptions/>
  <pageMargins left="0.3937007874015748" right="0.3937007874015748" top="0.5905511811023623" bottom="0" header="0.5118110236220472" footer="0.5118110236220472"/>
  <pageSetup firstPageNumber="0" useFirstPageNumber="1" fitToHeight="1" fitToWidth="1" orientation="landscape" paperSize="9" r:id="rId2"/>
  <headerFooter alignWithMargins="0">
    <oddHeader>&amp;RVom NLS übersandt: 16.06.03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Hauptamt</dc:creator>
  <cp:keywords/>
  <dc:description/>
  <cp:lastModifiedBy>grimme</cp:lastModifiedBy>
  <cp:lastPrinted>2003-06-18T06:05:47Z</cp:lastPrinted>
  <dcterms:created xsi:type="dcterms:W3CDTF">1996-07-01T13:49:44Z</dcterms:created>
  <dcterms:modified xsi:type="dcterms:W3CDTF">2003-06-25T11:14:49Z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-878792551</vt:i4>
  </property>
  <property fmtid="{D5CDD505-2E9C-101B-9397-08002B2CF9AE}" pid="3" name="_EmailSubject">
    <vt:lpwstr>Bevölkerungsvorgänge in den Gemeinden und Städten des Landkreises Göttingen vom 01.01.-31.12.2002</vt:lpwstr>
  </property>
  <property fmtid="{D5CDD505-2E9C-101B-9397-08002B2CF9AE}" pid="4" name="_AuthorEmail">
    <vt:lpwstr>Oberdieck.Andre@landkreisgoettingen.de</vt:lpwstr>
  </property>
  <property fmtid="{D5CDD505-2E9C-101B-9397-08002B2CF9AE}" pid="5" name="_AuthorEmailDisplayName">
    <vt:lpwstr>Oberdieck Andre</vt:lpwstr>
  </property>
</Properties>
</file>